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060"/>
  </bookViews>
  <sheets>
    <sheet name="Mereni zisku v ucetnictvi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B34" i="3"/>
  <c r="B33" i="3"/>
  <c r="B32" i="3"/>
  <c r="B31" i="3"/>
  <c r="B28" i="3"/>
  <c r="B27" i="3"/>
  <c r="B26" i="3"/>
  <c r="B25" i="3"/>
  <c r="B22" i="3"/>
  <c r="B23" i="3"/>
  <c r="B24" i="3"/>
  <c r="B21" i="3"/>
  <c r="B20" i="3"/>
  <c r="B17" i="3"/>
  <c r="B16" i="3"/>
  <c r="B15" i="3"/>
  <c r="B14" i="3"/>
  <c r="B13" i="3"/>
  <c r="B12" i="3"/>
  <c r="B11" i="3"/>
  <c r="B10" i="3"/>
  <c r="B9" i="3"/>
  <c r="F10" i="3"/>
  <c r="F9" i="3"/>
  <c r="F8" i="3"/>
</calcChain>
</file>

<file path=xl/sharedStrings.xml><?xml version="1.0" encoding="utf-8"?>
<sst xmlns="http://schemas.openxmlformats.org/spreadsheetml/2006/main" count="43" uniqueCount="28">
  <si>
    <t>Výnosy z prodeje</t>
  </si>
  <si>
    <t>EBIT</t>
  </si>
  <si>
    <t>NÁKLADY</t>
  </si>
  <si>
    <t>Odpisy</t>
  </si>
  <si>
    <t>Celkem</t>
  </si>
  <si>
    <t>Objem výroby v ks</t>
  </si>
  <si>
    <t>Prodejní cena za ks</t>
  </si>
  <si>
    <t>Spotřeba materiálu</t>
  </si>
  <si>
    <t>Nakupované služby</t>
  </si>
  <si>
    <t>Osobní náklady</t>
  </si>
  <si>
    <t>VÝSLEDOVKA NA BÁZI VYNALOŽENÝCH NÁKLADŮ PŘI DRUHOVÉM ČLENĚNÍ NÁKLADŮ</t>
  </si>
  <si>
    <t>Výrobní - variabilní</t>
  </si>
  <si>
    <t>Výrobní - fixní</t>
  </si>
  <si>
    <t>Prodejní - jen fixní</t>
  </si>
  <si>
    <t>Správní - jen fixní</t>
  </si>
  <si>
    <t>N vynaložené v období celkem</t>
  </si>
  <si>
    <t>Výrobní N celkem</t>
  </si>
  <si>
    <t>Výrobní N na ks</t>
  </si>
  <si>
    <t>VÝSLEDOVKA NA BÁZI VYNALOŽENÝCH NÁKLADŮ PŘI ÚČELOVÉM ČLENĚNÍ NÁKLADŮ</t>
  </si>
  <si>
    <t>Vynaložené variabilní výrobní náklady</t>
  </si>
  <si>
    <t>Vynaložené fixní výrobní náklady</t>
  </si>
  <si>
    <t>Prodejní náklady</t>
  </si>
  <si>
    <t>Správní náklady</t>
  </si>
  <si>
    <t>VÝSLEDOVKA NA BÁZI PRODANÝCH VÝKONŮ PŘI ÚČELOVÉM ČLENĚNÍ NÁKLADŮ</t>
  </si>
  <si>
    <t>Náklady prodaných výkonů</t>
  </si>
  <si>
    <t>Objem prodeje v ks</t>
  </si>
  <si>
    <t>N upravené o změnu stavu zásob</t>
  </si>
  <si>
    <t>Změna stavu zásob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</si>
</sst>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zoomScaleNormal="100" workbookViewId="0"/>
  </sheetViews>
  <sheetFormatPr defaultColWidth="9.140625" defaultRowHeight="15" x14ac:dyDescent="0.25"/>
  <cols>
    <col min="1" max="1" width="36.5703125" style="1" customWidth="1"/>
    <col min="2" max="2" width="18.28515625" style="1" bestFit="1" customWidth="1"/>
    <col min="3" max="3" width="18.42578125" style="1" bestFit="1" customWidth="1"/>
    <col min="4" max="5" width="17" style="1" customWidth="1"/>
    <col min="6" max="6" width="17" customWidth="1"/>
    <col min="7" max="7" width="8.85546875"/>
    <col min="8" max="8" width="36.5703125" style="1" customWidth="1"/>
    <col min="9" max="9" width="16.140625" style="1" customWidth="1"/>
    <col min="10" max="16384" width="9.140625" style="1"/>
  </cols>
  <sheetData>
    <row r="1" spans="1:9" x14ac:dyDescent="0.25">
      <c r="A1" s="8" t="s">
        <v>2</v>
      </c>
      <c r="B1" s="9" t="s">
        <v>7</v>
      </c>
      <c r="C1" s="9" t="s">
        <v>8</v>
      </c>
      <c r="D1" s="9" t="s">
        <v>9</v>
      </c>
      <c r="E1" s="9" t="s">
        <v>3</v>
      </c>
      <c r="F1" s="8" t="s">
        <v>4</v>
      </c>
      <c r="H1" s="11" t="s">
        <v>5</v>
      </c>
      <c r="I1" s="12">
        <v>160</v>
      </c>
    </row>
    <row r="2" spans="1:9" x14ac:dyDescent="0.25">
      <c r="A2" s="8" t="s">
        <v>11</v>
      </c>
      <c r="B2" s="4">
        <v>8500000</v>
      </c>
      <c r="C2" s="4">
        <v>4000000</v>
      </c>
      <c r="D2" s="4">
        <v>3500000</v>
      </c>
      <c r="E2" s="4">
        <v>0</v>
      </c>
      <c r="F2" s="10">
        <v>16000000</v>
      </c>
      <c r="H2" s="11" t="s">
        <v>25</v>
      </c>
      <c r="I2" s="12">
        <v>140</v>
      </c>
    </row>
    <row r="3" spans="1:9" x14ac:dyDescent="0.25">
      <c r="A3" s="8" t="s">
        <v>12</v>
      </c>
      <c r="B3" s="4">
        <v>6400000</v>
      </c>
      <c r="C3" s="4">
        <v>5600000</v>
      </c>
      <c r="D3" s="4">
        <v>6000000</v>
      </c>
      <c r="E3" s="4">
        <v>12400000</v>
      </c>
      <c r="F3" s="10">
        <v>30400000</v>
      </c>
      <c r="H3" s="11" t="s">
        <v>6</v>
      </c>
      <c r="I3" s="12">
        <v>500000</v>
      </c>
    </row>
    <row r="4" spans="1:9" x14ac:dyDescent="0.25">
      <c r="A4" s="8" t="s">
        <v>13</v>
      </c>
      <c r="B4" s="4">
        <v>500000</v>
      </c>
      <c r="C4" s="4">
        <v>1000000</v>
      </c>
      <c r="D4" s="4">
        <v>1800000</v>
      </c>
      <c r="E4" s="4">
        <v>700000</v>
      </c>
      <c r="F4" s="10">
        <v>4000000</v>
      </c>
      <c r="H4" s="5"/>
      <c r="I4" s="6"/>
    </row>
    <row r="5" spans="1:9" x14ac:dyDescent="0.25">
      <c r="A5" s="8" t="s">
        <v>14</v>
      </c>
      <c r="B5" s="4">
        <v>400000</v>
      </c>
      <c r="C5" s="4">
        <v>3000000</v>
      </c>
      <c r="D5" s="4">
        <v>2300000</v>
      </c>
      <c r="E5" s="4">
        <v>300000</v>
      </c>
      <c r="F5" s="10">
        <v>6000000</v>
      </c>
      <c r="H5" s="5"/>
      <c r="I5" s="6"/>
    </row>
    <row r="6" spans="1:9" x14ac:dyDescent="0.25">
      <c r="A6" s="8" t="s">
        <v>4</v>
      </c>
      <c r="B6" s="10">
        <v>15800000</v>
      </c>
      <c r="C6" s="10">
        <v>13600000</v>
      </c>
      <c r="D6" s="10">
        <v>13600000</v>
      </c>
      <c r="E6" s="10">
        <v>13400000</v>
      </c>
      <c r="F6" s="10">
        <v>56400000</v>
      </c>
      <c r="H6" s="5"/>
      <c r="I6" s="6"/>
    </row>
    <row r="7" spans="1:9" x14ac:dyDescent="0.25">
      <c r="B7" s="2"/>
      <c r="C7" s="2"/>
      <c r="D7" s="2"/>
      <c r="E7" s="2"/>
      <c r="I7" s="2"/>
    </row>
    <row r="8" spans="1:9" x14ac:dyDescent="0.25">
      <c r="A8" s="7" t="s">
        <v>10</v>
      </c>
      <c r="B8" s="2"/>
      <c r="C8" s="2"/>
      <c r="D8" s="2"/>
      <c r="E8" s="4" t="s">
        <v>16</v>
      </c>
      <c r="F8" s="4">
        <f>F2+F3</f>
        <v>46400000</v>
      </c>
      <c r="I8" s="2"/>
    </row>
    <row r="9" spans="1:9" x14ac:dyDescent="0.25">
      <c r="A9" s="3" t="s">
        <v>0</v>
      </c>
      <c r="B9" s="4">
        <f>I3*I2</f>
        <v>70000000</v>
      </c>
      <c r="C9" s="2"/>
      <c r="D9" s="2"/>
      <c r="E9" s="3" t="s">
        <v>5</v>
      </c>
      <c r="F9" s="4">
        <f>I1</f>
        <v>160</v>
      </c>
      <c r="I9" s="2"/>
    </row>
    <row r="10" spans="1:9" x14ac:dyDescent="0.25">
      <c r="A10" s="3" t="s">
        <v>7</v>
      </c>
      <c r="B10" s="4">
        <f>B6</f>
        <v>15800000</v>
      </c>
      <c r="C10" s="2"/>
      <c r="D10" s="2"/>
      <c r="E10" s="4" t="s">
        <v>17</v>
      </c>
      <c r="F10" s="4">
        <f>F8/F9</f>
        <v>290000</v>
      </c>
      <c r="I10" s="2"/>
    </row>
    <row r="11" spans="1:9" x14ac:dyDescent="0.25">
      <c r="A11" s="3" t="s">
        <v>8</v>
      </c>
      <c r="B11" s="4">
        <f>C6</f>
        <v>13600000</v>
      </c>
      <c r="C11" s="2"/>
      <c r="D11" s="2"/>
      <c r="E11" s="2"/>
      <c r="F11" s="2"/>
      <c r="I11" s="2"/>
    </row>
    <row r="12" spans="1:9" x14ac:dyDescent="0.25">
      <c r="A12" s="3" t="s">
        <v>9</v>
      </c>
      <c r="B12" s="4">
        <f>D6</f>
        <v>13600000</v>
      </c>
      <c r="C12" s="2"/>
      <c r="D12" s="2"/>
      <c r="E12" s="2"/>
      <c r="I12" s="2"/>
    </row>
    <row r="13" spans="1:9" x14ac:dyDescent="0.25">
      <c r="A13" s="3" t="s">
        <v>3</v>
      </c>
      <c r="B13" s="4">
        <f>E6</f>
        <v>13400000</v>
      </c>
      <c r="C13" s="2"/>
      <c r="D13" s="2"/>
      <c r="E13" s="2"/>
      <c r="I13" s="2"/>
    </row>
    <row r="14" spans="1:9" x14ac:dyDescent="0.25">
      <c r="A14" s="3" t="s">
        <v>15</v>
      </c>
      <c r="B14" s="4">
        <f>B10+B11+B12+B13</f>
        <v>56400000</v>
      </c>
    </row>
    <row r="15" spans="1:9" x14ac:dyDescent="0.25">
      <c r="A15" s="3" t="s">
        <v>27</v>
      </c>
      <c r="B15" s="4">
        <f>(I1-I2)*F10</f>
        <v>5800000</v>
      </c>
    </row>
    <row r="16" spans="1:9" x14ac:dyDescent="0.25">
      <c r="A16" s="3" t="s">
        <v>26</v>
      </c>
      <c r="B16" s="4">
        <f>B14-B15</f>
        <v>50600000</v>
      </c>
    </row>
    <row r="17" spans="1:2" x14ac:dyDescent="0.25">
      <c r="A17" s="3" t="s">
        <v>1</v>
      </c>
      <c r="B17" s="4">
        <f>B9-B16</f>
        <v>19400000</v>
      </c>
    </row>
    <row r="19" spans="1:2" x14ac:dyDescent="0.25">
      <c r="A19" s="7" t="s">
        <v>18</v>
      </c>
      <c r="B19" s="2"/>
    </row>
    <row r="20" spans="1:2" x14ac:dyDescent="0.25">
      <c r="A20" s="3" t="s">
        <v>0</v>
      </c>
      <c r="B20" s="4">
        <f>I3*I2</f>
        <v>70000000</v>
      </c>
    </row>
    <row r="21" spans="1:2" x14ac:dyDescent="0.25">
      <c r="A21" s="3" t="s">
        <v>19</v>
      </c>
      <c r="B21" s="4">
        <f>F2</f>
        <v>16000000</v>
      </c>
    </row>
    <row r="22" spans="1:2" x14ac:dyDescent="0.25">
      <c r="A22" s="3" t="s">
        <v>20</v>
      </c>
      <c r="B22" s="4">
        <f t="shared" ref="B22:B24" si="0">F3</f>
        <v>30400000</v>
      </c>
    </row>
    <row r="23" spans="1:2" x14ac:dyDescent="0.25">
      <c r="A23" s="3" t="s">
        <v>21</v>
      </c>
      <c r="B23" s="4">
        <f t="shared" si="0"/>
        <v>4000000</v>
      </c>
    </row>
    <row r="24" spans="1:2" x14ac:dyDescent="0.25">
      <c r="A24" s="3" t="s">
        <v>22</v>
      </c>
      <c r="B24" s="4">
        <f t="shared" si="0"/>
        <v>6000000</v>
      </c>
    </row>
    <row r="25" spans="1:2" x14ac:dyDescent="0.25">
      <c r="A25" s="3" t="s">
        <v>15</v>
      </c>
      <c r="B25" s="4">
        <f>B21+B22+B23+B24</f>
        <v>56400000</v>
      </c>
    </row>
    <row r="26" spans="1:2" x14ac:dyDescent="0.25">
      <c r="A26" s="3" t="s">
        <v>27</v>
      </c>
      <c r="B26" s="4">
        <f>(I1-I2)*F10</f>
        <v>5800000</v>
      </c>
    </row>
    <row r="27" spans="1:2" x14ac:dyDescent="0.25">
      <c r="A27" s="3" t="s">
        <v>26</v>
      </c>
      <c r="B27" s="4">
        <f>B25-B26</f>
        <v>50600000</v>
      </c>
    </row>
    <row r="28" spans="1:2" x14ac:dyDescent="0.25">
      <c r="A28" s="3" t="s">
        <v>1</v>
      </c>
      <c r="B28" s="4">
        <f>B20-B27</f>
        <v>19400000</v>
      </c>
    </row>
    <row r="30" spans="1:2" x14ac:dyDescent="0.25">
      <c r="A30" s="7" t="s">
        <v>23</v>
      </c>
      <c r="B30" s="2"/>
    </row>
    <row r="31" spans="1:2" x14ac:dyDescent="0.25">
      <c r="A31" s="3" t="s">
        <v>0</v>
      </c>
      <c r="B31" s="4">
        <f>I3*I2</f>
        <v>70000000</v>
      </c>
    </row>
    <row r="32" spans="1:2" x14ac:dyDescent="0.25">
      <c r="A32" s="3" t="s">
        <v>24</v>
      </c>
      <c r="B32" s="4">
        <f>F10*I2</f>
        <v>40600000</v>
      </c>
    </row>
    <row r="33" spans="1:2" x14ac:dyDescent="0.25">
      <c r="A33" s="3" t="s">
        <v>21</v>
      </c>
      <c r="B33" s="4">
        <f>F4</f>
        <v>4000000</v>
      </c>
    </row>
    <row r="34" spans="1:2" x14ac:dyDescent="0.25">
      <c r="A34" s="3" t="s">
        <v>22</v>
      </c>
      <c r="B34" s="4">
        <f>F5</f>
        <v>6000000</v>
      </c>
    </row>
    <row r="35" spans="1:2" x14ac:dyDescent="0.25">
      <c r="A35" s="3" t="s">
        <v>1</v>
      </c>
      <c r="B35" s="4">
        <f>B31-B32-B33-B34</f>
        <v>19400000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48841-9225-4CFF-815D-314261D00A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8FDCBE-1E9A-4BC8-A30F-87AC0D259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E8D3C6-940E-4F0B-8146-43AC541EC5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Mereni zisku v ucetnictvi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2020-10-06T09:54:22Z</dcterms:created>
  <dcterms:modified xsi:type="dcterms:W3CDTF">2021-08-25T12:18:17Z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