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vyplnene\"/>
    </mc:Choice>
  </mc:AlternateContent>
  <bookViews>
    <workbookView xWindow="0" yWindow="0" windowWidth="23040" windowHeight="9060"/>
  </bookViews>
  <sheets>
    <sheet name="Oceneni internich vykonu PSN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B35" i="3"/>
  <c r="F32" i="3"/>
  <c r="B33" i="3"/>
  <c r="B32" i="3"/>
  <c r="F31" i="3"/>
  <c r="B31" i="3"/>
  <c r="F30" i="3"/>
  <c r="B30" i="3"/>
  <c r="G27" i="3"/>
  <c r="G23" i="3"/>
  <c r="F23" i="3"/>
  <c r="G25" i="3"/>
  <c r="G26" i="3"/>
  <c r="G24" i="3"/>
  <c r="C28" i="3"/>
  <c r="C23" i="3"/>
  <c r="C26" i="3"/>
  <c r="F27" i="3"/>
  <c r="F26" i="3"/>
  <c r="F24" i="3"/>
  <c r="B28" i="3"/>
  <c r="C24" i="3"/>
  <c r="B24" i="3"/>
  <c r="B23" i="3"/>
  <c r="C27" i="3"/>
  <c r="B27" i="3"/>
  <c r="C25" i="3"/>
  <c r="B25" i="3"/>
  <c r="G11" i="3"/>
  <c r="C11" i="3"/>
  <c r="F11" i="3"/>
  <c r="B11" i="3"/>
</calcChain>
</file>

<file path=xl/sharedStrings.xml><?xml version="1.0" encoding="utf-8"?>
<sst xmlns="http://schemas.openxmlformats.org/spreadsheetml/2006/main" count="78" uniqueCount="28">
  <si>
    <t>Výnosy z prodeje</t>
  </si>
  <si>
    <t>PŘEDEM STANOVENÉ VELIČINY</t>
  </si>
  <si>
    <t>SKUTEČNÉ VELIČINY</t>
  </si>
  <si>
    <t>Variabilní náklady na ks</t>
  </si>
  <si>
    <t>Průměrné fixní náklady na ks</t>
  </si>
  <si>
    <t>Výroba radiátoru</t>
  </si>
  <si>
    <t>Objem výroby v ks</t>
  </si>
  <si>
    <t>Objem prodeje v ks</t>
  </si>
  <si>
    <t>Prodejní cena v Kč/ks</t>
  </si>
  <si>
    <t>Montáž armatury</t>
  </si>
  <si>
    <t>Fixní náklady za období</t>
  </si>
  <si>
    <t>VPC na úrovni variabilních nákladů</t>
  </si>
  <si>
    <t>VPC na úrovni plných nákladů</t>
  </si>
  <si>
    <t>Interní výnosy</t>
  </si>
  <si>
    <t>Variabilní náklady (externí)</t>
  </si>
  <si>
    <t>Fixní náklady (externí)</t>
  </si>
  <si>
    <t>Variabilní náklady (interní)</t>
  </si>
  <si>
    <t>Hospodárnost nákladů střediska</t>
  </si>
  <si>
    <t>Interní výnosy - uznání variabilních N</t>
  </si>
  <si>
    <t>Interní výnosy - uznání fixních N</t>
  </si>
  <si>
    <t>Radiátory</t>
  </si>
  <si>
    <t>Výrobní střediska</t>
  </si>
  <si>
    <t>Kalkulovaný zisk z prodeje</t>
  </si>
  <si>
    <t>Zisk z hlavní výdělečné činnosti</t>
  </si>
  <si>
    <t>Výrobky</t>
  </si>
  <si>
    <t>PS náklady prodaných výkonů</t>
  </si>
  <si>
    <t>PS fixní náklady období</t>
  </si>
  <si>
    <t>PS variabilní náklady prodaných výkonů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</si>
</sst>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5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Normal="100" workbookViewId="0"/>
  </sheetViews>
  <sheetFormatPr defaultColWidth="9.140625" defaultRowHeight="15" x14ac:dyDescent="0.25"/>
  <cols>
    <col min="1" max="1" width="36.42578125" style="1" bestFit="1" customWidth="1"/>
    <col min="2" max="3" width="19.85546875" style="1" customWidth="1"/>
    <col min="4" max="4" width="3.140625" style="1" customWidth="1"/>
    <col min="5" max="5" width="34.140625" style="1" customWidth="1"/>
    <col min="6" max="7" width="19.85546875" style="1" customWidth="1"/>
    <col min="8" max="8" width="9.140625" style="1"/>
    <col min="9" max="9" width="34.140625" style="1" customWidth="1"/>
    <col min="10" max="11" width="19.85546875" style="1" customWidth="1"/>
    <col min="12" max="16384" width="9.140625" style="1"/>
  </cols>
  <sheetData>
    <row r="1" spans="1:7" x14ac:dyDescent="0.25">
      <c r="A1" s="9" t="s">
        <v>1</v>
      </c>
      <c r="E1" s="9" t="s">
        <v>1</v>
      </c>
    </row>
    <row r="2" spans="1:7" x14ac:dyDescent="0.25">
      <c r="A2" s="5" t="s">
        <v>24</v>
      </c>
      <c r="B2" s="5" t="s">
        <v>20</v>
      </c>
      <c r="E2" s="5" t="s">
        <v>24</v>
      </c>
      <c r="F2" s="5" t="s">
        <v>20</v>
      </c>
    </row>
    <row r="3" spans="1:7" x14ac:dyDescent="0.25">
      <c r="A3" s="2" t="s">
        <v>6</v>
      </c>
      <c r="B3" s="3">
        <v>1500</v>
      </c>
      <c r="E3" s="2" t="s">
        <v>6</v>
      </c>
      <c r="F3" s="3">
        <v>1500</v>
      </c>
    </row>
    <row r="4" spans="1:7" x14ac:dyDescent="0.25">
      <c r="A4" s="2" t="s">
        <v>7</v>
      </c>
      <c r="B4" s="3">
        <v>1400</v>
      </c>
      <c r="D4" s="8"/>
      <c r="E4" s="2" t="s">
        <v>7</v>
      </c>
      <c r="F4" s="3">
        <v>1400</v>
      </c>
    </row>
    <row r="5" spans="1:7" x14ac:dyDescent="0.25">
      <c r="A5" s="2" t="s">
        <v>8</v>
      </c>
      <c r="B5" s="3">
        <v>6000</v>
      </c>
      <c r="D5" s="8"/>
      <c r="E5" s="2" t="s">
        <v>8</v>
      </c>
      <c r="F5" s="3">
        <v>6000</v>
      </c>
    </row>
    <row r="6" spans="1:7" x14ac:dyDescent="0.25">
      <c r="A6" s="5" t="s">
        <v>21</v>
      </c>
      <c r="B6" s="5" t="s">
        <v>5</v>
      </c>
      <c r="C6" s="5" t="s">
        <v>9</v>
      </c>
      <c r="E6" s="5" t="s">
        <v>21</v>
      </c>
      <c r="F6" s="5" t="s">
        <v>5</v>
      </c>
      <c r="G6" s="5" t="s">
        <v>9</v>
      </c>
    </row>
    <row r="7" spans="1:7" x14ac:dyDescent="0.25">
      <c r="A7" s="2" t="s">
        <v>3</v>
      </c>
      <c r="B7" s="3">
        <v>1200</v>
      </c>
      <c r="C7" s="3">
        <v>900</v>
      </c>
      <c r="E7" s="2" t="s">
        <v>3</v>
      </c>
      <c r="F7" s="3">
        <v>1200</v>
      </c>
      <c r="G7" s="3">
        <v>900</v>
      </c>
    </row>
    <row r="8" spans="1:7" x14ac:dyDescent="0.25">
      <c r="A8" s="2" t="s">
        <v>10</v>
      </c>
      <c r="B8" s="3">
        <v>2700000</v>
      </c>
      <c r="C8" s="3">
        <v>1200000</v>
      </c>
      <c r="E8" s="2" t="s">
        <v>10</v>
      </c>
      <c r="F8" s="3">
        <v>2700000</v>
      </c>
      <c r="G8" s="3">
        <v>1200000</v>
      </c>
    </row>
    <row r="9" spans="1:7" x14ac:dyDescent="0.25">
      <c r="A9" s="4" t="s">
        <v>4</v>
      </c>
      <c r="B9" s="3">
        <v>1800</v>
      </c>
      <c r="C9" s="3">
        <v>800</v>
      </c>
      <c r="E9" s="4" t="s">
        <v>4</v>
      </c>
      <c r="F9" s="3">
        <v>1800</v>
      </c>
      <c r="G9" s="3">
        <v>800</v>
      </c>
    </row>
    <row r="11" spans="1:7" x14ac:dyDescent="0.25">
      <c r="A11" s="11" t="s">
        <v>11</v>
      </c>
      <c r="B11" s="3">
        <f>B7</f>
        <v>1200</v>
      </c>
      <c r="C11" s="3">
        <f>C7+B11</f>
        <v>2100</v>
      </c>
      <c r="E11" s="11" t="s">
        <v>12</v>
      </c>
      <c r="F11" s="3">
        <f>F7+F9</f>
        <v>3000</v>
      </c>
      <c r="G11" s="3">
        <f>G7+G9+F11</f>
        <v>4700</v>
      </c>
    </row>
    <row r="13" spans="1:7" x14ac:dyDescent="0.25">
      <c r="A13" s="10" t="s">
        <v>2</v>
      </c>
      <c r="E13" s="10" t="s">
        <v>2</v>
      </c>
    </row>
    <row r="14" spans="1:7" x14ac:dyDescent="0.25">
      <c r="A14" s="6" t="s">
        <v>24</v>
      </c>
      <c r="B14" s="6" t="s">
        <v>20</v>
      </c>
      <c r="E14" s="6" t="s">
        <v>24</v>
      </c>
      <c r="F14" s="6" t="s">
        <v>20</v>
      </c>
    </row>
    <row r="15" spans="1:7" x14ac:dyDescent="0.25">
      <c r="A15" s="2" t="s">
        <v>6</v>
      </c>
      <c r="B15" s="3">
        <v>1600</v>
      </c>
      <c r="E15" s="2" t="s">
        <v>6</v>
      </c>
      <c r="F15" s="3">
        <v>1600</v>
      </c>
    </row>
    <row r="16" spans="1:7" x14ac:dyDescent="0.25">
      <c r="A16" s="2" t="s">
        <v>7</v>
      </c>
      <c r="B16" s="3">
        <v>1450</v>
      </c>
      <c r="E16" s="2" t="s">
        <v>7</v>
      </c>
      <c r="F16" s="3">
        <v>1450</v>
      </c>
    </row>
    <row r="17" spans="1:7" x14ac:dyDescent="0.25">
      <c r="A17" s="2" t="s">
        <v>8</v>
      </c>
      <c r="B17" s="3">
        <v>6000</v>
      </c>
      <c r="E17" s="2" t="s">
        <v>8</v>
      </c>
      <c r="F17" s="3">
        <v>6000</v>
      </c>
    </row>
    <row r="18" spans="1:7" x14ac:dyDescent="0.25">
      <c r="A18" s="6" t="s">
        <v>21</v>
      </c>
      <c r="B18" s="6" t="s">
        <v>5</v>
      </c>
      <c r="C18" s="6" t="s">
        <v>9</v>
      </c>
      <c r="E18" s="6" t="s">
        <v>21</v>
      </c>
      <c r="F18" s="6" t="s">
        <v>5</v>
      </c>
      <c r="G18" s="6" t="s">
        <v>9</v>
      </c>
    </row>
    <row r="19" spans="1:7" x14ac:dyDescent="0.25">
      <c r="A19" s="2" t="s">
        <v>14</v>
      </c>
      <c r="B19" s="3">
        <v>1988800</v>
      </c>
      <c r="C19" s="3">
        <v>1440000</v>
      </c>
      <c r="E19" s="2" t="s">
        <v>14</v>
      </c>
      <c r="F19" s="3">
        <v>1988800</v>
      </c>
      <c r="G19" s="3">
        <v>1440000</v>
      </c>
    </row>
    <row r="20" spans="1:7" x14ac:dyDescent="0.25">
      <c r="A20" s="2" t="s">
        <v>15</v>
      </c>
      <c r="B20" s="3">
        <v>2800000</v>
      </c>
      <c r="C20" s="3">
        <v>1150000</v>
      </c>
      <c r="E20" s="2" t="s">
        <v>15</v>
      </c>
      <c r="F20" s="3">
        <v>2800000</v>
      </c>
      <c r="G20" s="3">
        <v>1150000</v>
      </c>
    </row>
    <row r="21" spans="1:7" ht="10.5" customHeight="1" x14ac:dyDescent="0.25"/>
    <row r="22" spans="1:7" x14ac:dyDescent="0.25">
      <c r="A22" s="7" t="s">
        <v>21</v>
      </c>
      <c r="B22" s="7" t="s">
        <v>5</v>
      </c>
      <c r="C22" s="7" t="s">
        <v>9</v>
      </c>
      <c r="E22" s="7" t="s">
        <v>21</v>
      </c>
      <c r="F22" s="7" t="s">
        <v>5</v>
      </c>
      <c r="G22" s="7" t="s">
        <v>9</v>
      </c>
    </row>
    <row r="23" spans="1:7" x14ac:dyDescent="0.25">
      <c r="A23" s="4" t="s">
        <v>18</v>
      </c>
      <c r="B23" s="3">
        <f>B15*B11</f>
        <v>1920000</v>
      </c>
      <c r="C23" s="3">
        <f>C11*B15</f>
        <v>3360000</v>
      </c>
      <c r="E23" s="4" t="s">
        <v>13</v>
      </c>
      <c r="F23" s="3">
        <f>F11*F15</f>
        <v>4800000</v>
      </c>
      <c r="G23" s="3">
        <f>G11*F15</f>
        <v>7520000</v>
      </c>
    </row>
    <row r="24" spans="1:7" x14ac:dyDescent="0.25">
      <c r="A24" s="2" t="s">
        <v>19</v>
      </c>
      <c r="B24" s="3">
        <f>B8</f>
        <v>2700000</v>
      </c>
      <c r="C24" s="3">
        <f>C8</f>
        <v>1200000</v>
      </c>
      <c r="E24" s="2" t="s">
        <v>14</v>
      </c>
      <c r="F24" s="3">
        <f>F19</f>
        <v>1988800</v>
      </c>
      <c r="G24" s="3">
        <f>G19</f>
        <v>1440000</v>
      </c>
    </row>
    <row r="25" spans="1:7" x14ac:dyDescent="0.25">
      <c r="A25" s="2" t="s">
        <v>14</v>
      </c>
      <c r="B25" s="3">
        <f>B19</f>
        <v>1988800</v>
      </c>
      <c r="C25" s="3">
        <f>C19</f>
        <v>1440000</v>
      </c>
      <c r="E25" s="4" t="s">
        <v>16</v>
      </c>
      <c r="F25" s="3">
        <v>0</v>
      </c>
      <c r="G25" s="3">
        <f>F23</f>
        <v>4800000</v>
      </c>
    </row>
    <row r="26" spans="1:7" x14ac:dyDescent="0.25">
      <c r="A26" s="4" t="s">
        <v>16</v>
      </c>
      <c r="B26" s="3">
        <v>0</v>
      </c>
      <c r="C26" s="3">
        <f>B23</f>
        <v>1920000</v>
      </c>
      <c r="E26" s="2" t="s">
        <v>15</v>
      </c>
      <c r="F26" s="3">
        <f>F20</f>
        <v>2800000</v>
      </c>
      <c r="G26" s="3">
        <f>G20</f>
        <v>1150000</v>
      </c>
    </row>
    <row r="27" spans="1:7" x14ac:dyDescent="0.25">
      <c r="A27" s="2" t="s">
        <v>15</v>
      </c>
      <c r="B27" s="3">
        <f>B20</f>
        <v>2800000</v>
      </c>
      <c r="C27" s="3">
        <f>C20</f>
        <v>1150000</v>
      </c>
      <c r="E27" s="4" t="s">
        <v>17</v>
      </c>
      <c r="F27" s="3">
        <f>F23-F24-F25-F26</f>
        <v>11200</v>
      </c>
      <c r="G27" s="3">
        <f>G23-G24-G25-G26</f>
        <v>130000</v>
      </c>
    </row>
    <row r="28" spans="1:7" x14ac:dyDescent="0.25">
      <c r="A28" s="4" t="s">
        <v>17</v>
      </c>
      <c r="B28" s="3">
        <f>B23+B24-B25-B26-B27</f>
        <v>-168800</v>
      </c>
      <c r="C28" s="3">
        <f>C23+C24-C25-C26-C27</f>
        <v>50000</v>
      </c>
    </row>
    <row r="29" spans="1:7" x14ac:dyDescent="0.25">
      <c r="A29" s="7" t="s">
        <v>24</v>
      </c>
      <c r="B29" s="7" t="s">
        <v>20</v>
      </c>
      <c r="E29" s="7" t="s">
        <v>24</v>
      </c>
      <c r="F29" s="7" t="s">
        <v>20</v>
      </c>
    </row>
    <row r="30" spans="1:7" x14ac:dyDescent="0.25">
      <c r="A30" s="2" t="s">
        <v>0</v>
      </c>
      <c r="B30" s="3">
        <f>B16*B17</f>
        <v>8700000</v>
      </c>
      <c r="E30" s="2" t="s">
        <v>0</v>
      </c>
      <c r="F30" s="3">
        <f>F16*F17</f>
        <v>8700000</v>
      </c>
    </row>
    <row r="31" spans="1:7" x14ac:dyDescent="0.25">
      <c r="A31" s="2" t="s">
        <v>27</v>
      </c>
      <c r="B31" s="3">
        <f>B16*C11</f>
        <v>3045000</v>
      </c>
      <c r="E31" s="2" t="s">
        <v>25</v>
      </c>
      <c r="F31" s="3">
        <f>F16*G11</f>
        <v>6815000</v>
      </c>
    </row>
    <row r="32" spans="1:7" x14ac:dyDescent="0.25">
      <c r="A32" s="2" t="s">
        <v>26</v>
      </c>
      <c r="B32" s="3">
        <f>B8+C8</f>
        <v>3900000</v>
      </c>
      <c r="E32" s="4" t="s">
        <v>22</v>
      </c>
      <c r="F32" s="3">
        <f>F30-F31</f>
        <v>1885000</v>
      </c>
    </row>
    <row r="33" spans="1:6" x14ac:dyDescent="0.25">
      <c r="A33" s="4" t="s">
        <v>22</v>
      </c>
      <c r="B33" s="3">
        <f>B30-B31-B32</f>
        <v>1755000</v>
      </c>
    </row>
    <row r="35" spans="1:6" x14ac:dyDescent="0.25">
      <c r="A35" s="4" t="s">
        <v>23</v>
      </c>
      <c r="B35" s="3">
        <f>B33+B28+C28</f>
        <v>1636200</v>
      </c>
      <c r="E35" s="4" t="s">
        <v>23</v>
      </c>
      <c r="F35" s="3">
        <f>F32+F27+G27</f>
        <v>2026200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0F5F5-0C47-4EF9-B6AC-F8CC14AD7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7068B-C9FB-47E8-B3DC-47A9C73C10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34571D-6DF6-4ED1-9F93-1352D1DEB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Oceneni internich vykonu PSN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dcterms:created xsi:type="dcterms:W3CDTF">2020-10-06T09:54:22Z</dcterms:created>
  <dcterms:modified xsi:type="dcterms:W3CDTF">2021-08-25T12:26:18Z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